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ome\Desktop\Energy Efficient Light\"/>
    </mc:Choice>
  </mc:AlternateContent>
  <xr:revisionPtr revIDLastSave="0" documentId="13_ncr:1_{C1CBB11F-4512-4398-AFDB-ABD2BBE8AB5F}" xr6:coauthVersionLast="47" xr6:coauthVersionMax="47" xr10:uidLastSave="{00000000-0000-0000-0000-000000000000}"/>
  <bookViews>
    <workbookView xWindow="-108" yWindow="-108" windowWidth="23256" windowHeight="12576" activeTab="1" xr2:uid="{1A9CDA73-66BA-48F3-88D4-E0FA8F96C910}"/>
  </bookViews>
  <sheets>
    <sheet name="Serbia" sheetId="1" r:id="rId1"/>
    <sheet name="North Macedoni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18" i="5" s="1"/>
  <c r="D14" i="5"/>
  <c r="E14" i="5" s="1"/>
  <c r="F13" i="5"/>
  <c r="E13" i="5"/>
  <c r="F12" i="5"/>
  <c r="E12" i="5"/>
  <c r="F11" i="5"/>
  <c r="E11" i="5"/>
  <c r="D15" i="1"/>
  <c r="F14" i="5" l="1"/>
  <c r="F15" i="5"/>
  <c r="F18" i="5" s="1"/>
  <c r="D16" i="5"/>
  <c r="D19" i="5" s="1"/>
  <c r="D20" i="5" s="1"/>
  <c r="E16" i="5"/>
  <c r="E19" i="5" s="1"/>
  <c r="E20" i="5" s="1"/>
  <c r="E15" i="5"/>
  <c r="E18" i="5" s="1"/>
  <c r="F16" i="5"/>
  <c r="F19" i="5" s="1"/>
  <c r="F20" i="5" l="1"/>
  <c r="E11" i="1"/>
  <c r="D14" i="1"/>
  <c r="D16" i="1" s="1"/>
  <c r="D18" i="1"/>
  <c r="F13" i="1"/>
  <c r="E13" i="1"/>
  <c r="E12" i="1"/>
  <c r="F12" i="1"/>
  <c r="F14" i="1" l="1"/>
  <c r="E15" i="1"/>
  <c r="D19" i="1"/>
  <c r="D20" i="1" s="1"/>
  <c r="E14" i="1"/>
  <c r="E16" i="1" s="1"/>
  <c r="F11" i="1" l="1"/>
  <c r="F15" i="1" l="1"/>
  <c r="F18" i="1" s="1"/>
  <c r="F16" i="1"/>
  <c r="F19" i="1" s="1"/>
  <c r="F20" i="1" s="1"/>
  <c r="E18" i="1"/>
  <c r="E19" i="1"/>
  <c r="E20" i="1" s="1"/>
</calcChain>
</file>

<file path=xl/sharedStrings.xml><?xml version="1.0" encoding="utf-8"?>
<sst xmlns="http://schemas.openxmlformats.org/spreadsheetml/2006/main" count="138" uniqueCount="54">
  <si>
    <t>Светлосни извор</t>
  </si>
  <si>
    <t>Једница</t>
  </si>
  <si>
    <t>Сијалица са жарном нити</t>
  </si>
  <si>
    <t>LED сијалица</t>
  </si>
  <si>
    <t xml:space="preserve">Снага </t>
  </si>
  <si>
    <t>W</t>
  </si>
  <si>
    <t>EUR/kWh</t>
  </si>
  <si>
    <t>ком</t>
  </si>
  <si>
    <t>EUR</t>
  </si>
  <si>
    <t> ~200 lm</t>
  </si>
  <si>
    <t> 25W</t>
  </si>
  <si>
    <t> 5W</t>
  </si>
  <si>
    <t> 2W</t>
  </si>
  <si>
    <t> ~350 lm</t>
  </si>
  <si>
    <t> 40W</t>
  </si>
  <si>
    <t> 9W</t>
  </si>
  <si>
    <t> ~550 lm</t>
  </si>
  <si>
    <t> 60W</t>
  </si>
  <si>
    <t> 11W</t>
  </si>
  <si>
    <t> 7W</t>
  </si>
  <si>
    <t> ~750 lm</t>
  </si>
  <si>
    <t> 75W</t>
  </si>
  <si>
    <t> 15W</t>
  </si>
  <si>
    <t> ~1100 lm</t>
  </si>
  <si>
    <t> 100W</t>
  </si>
  <si>
    <t> 20W</t>
  </si>
  <si>
    <t> 12W</t>
  </si>
  <si>
    <t>=</t>
  </si>
  <si>
    <t>Количина сијалица</t>
  </si>
  <si>
    <t>Дневни број часова рада</t>
  </si>
  <si>
    <t>h</t>
  </si>
  <si>
    <t>Годишњи број часова рада</t>
  </si>
  <si>
    <t>Дневна потрошња електричне енергије</t>
  </si>
  <si>
    <t>kWh/дан</t>
  </si>
  <si>
    <t>kWh/година</t>
  </si>
  <si>
    <t>h/година</t>
  </si>
  <si>
    <t>Годишња потрошња електричне енергије</t>
  </si>
  <si>
    <t>Трошкови електричне енергије по дану</t>
  </si>
  <si>
    <t>Годишњи трошкови електричне енергије</t>
  </si>
  <si>
    <t>Уштеда у односу на класичну сијалицу</t>
  </si>
  <si>
    <t>Класична сијалица са жарном нити</t>
  </si>
  <si>
    <t>Србија - Цена електричне енергије за индустрију у 2024.г. (укључени сви порези и таксе)</t>
  </si>
  <si>
    <t>Одрицање одговорности:</t>
  </si>
  <si>
    <t>Финансирано средствима Европске уније. Изражена становишта представљају искључиво становишта аутора и не одражавају нужно ставове Европске уније или Фондације Темпус. Ни под којим условима се Европска унија ни давалац наменских бесповратних средстава не могу сматрати одговорнима за њихову садржину.</t>
  </si>
  <si>
    <t>Калкулатор трошкова осветљења је део тренинг материјала за изградњу капацитета МСП-а за озелењавање пословања и он се може користити искључиво у едукативне сврхе.</t>
  </si>
  <si>
    <t>КАЛКУЛАТОР ТРОШКОВА ОСВЕТЉЕЊА У СРБИЈИ</t>
  </si>
  <si>
    <t>№</t>
  </si>
  <si>
    <t>Опис</t>
  </si>
  <si>
    <r>
      <rPr>
        <b/>
        <sz val="10"/>
        <color theme="1"/>
        <rFont val="Calibri"/>
        <family val="2"/>
        <charset val="238"/>
      </rPr>
      <t>Упутство:</t>
    </r>
    <r>
      <rPr>
        <sz val="10"/>
        <color theme="1"/>
        <rFont val="Calibri"/>
        <family val="2"/>
        <charset val="238"/>
      </rPr>
      <t xml:space="preserve"> Попуњавају се само </t>
    </r>
    <r>
      <rPr>
        <sz val="10"/>
        <color rgb="FF0000FF"/>
        <rFont val="Calibri"/>
        <family val="2"/>
        <charset val="238"/>
      </rPr>
      <t>прве три колоне које се односе на "Сијалица са жарном нити" и то Снага, Количина сијалица и Дневни број часова рада</t>
    </r>
    <r>
      <rPr>
        <sz val="10"/>
        <color theme="1"/>
        <rFont val="Calibri"/>
        <family val="2"/>
        <charset val="238"/>
      </rPr>
      <t xml:space="preserve">.
</t>
    </r>
    <r>
      <rPr>
        <b/>
        <sz val="10"/>
        <color theme="1"/>
        <rFont val="Calibri"/>
        <family val="2"/>
        <charset val="238"/>
      </rPr>
      <t xml:space="preserve">Корак 1: </t>
    </r>
    <r>
      <rPr>
        <sz val="10"/>
        <color theme="1"/>
        <rFont val="Calibri"/>
        <family val="2"/>
        <charset val="238"/>
      </rPr>
      <t xml:space="preserve">Из падајућег менија ћелије D11 изаберите снагу сијалице. Снага се односи на "Сијалица са жарном нити". Снага осталих светлосних извора се аутоматски обрачунава према табели која је дата испод. 
</t>
    </r>
    <r>
      <rPr>
        <b/>
        <sz val="10"/>
        <color theme="1"/>
        <rFont val="Calibri"/>
        <family val="2"/>
        <charset val="238"/>
      </rPr>
      <t>Корак 2</t>
    </r>
    <r>
      <rPr>
        <sz val="10"/>
        <color theme="1"/>
        <rFont val="Calibri"/>
        <family val="2"/>
        <charset val="238"/>
      </rPr>
      <t xml:space="preserve">: Упишите број сијалица у ћелији D12. Подаци за остале светлосне изворе се аутоматски преузимају. 
</t>
    </r>
    <r>
      <rPr>
        <b/>
        <sz val="10"/>
        <color theme="1"/>
        <rFont val="Calibri"/>
        <family val="2"/>
        <charset val="238"/>
      </rPr>
      <t xml:space="preserve">Корак 3: </t>
    </r>
    <r>
      <rPr>
        <sz val="10"/>
        <color theme="1"/>
        <rFont val="Calibri"/>
        <family val="2"/>
        <charset val="238"/>
      </rPr>
      <t xml:space="preserve">Упишите број часова рада по дану у ћелији D13. Подаци за остале светлосне изворе се аутоматски преузимају. </t>
    </r>
    <r>
      <rPr>
        <b/>
        <sz val="10"/>
        <color theme="1"/>
        <rFont val="Calibri"/>
        <family val="2"/>
        <charset val="238"/>
      </rPr>
      <t>Корак 4</t>
    </r>
    <r>
      <rPr>
        <sz val="10"/>
        <color theme="1"/>
        <rFont val="Calibri"/>
        <family val="2"/>
        <charset val="238"/>
      </rPr>
      <t xml:space="preserve">: Погледајте и анализирајте добијене резултате. </t>
    </r>
  </si>
  <si>
    <t>КАЛКУЛАТОР ТРОШКОВА ОСВЕТЉЕЊА У СЕВЕРНОЈ МАКЕДОНИЈИ</t>
  </si>
  <si>
    <t>Северна Македонија - Цена електричне енергије за индустрију у 2024.г. (укључени сви порези и таксе)</t>
  </si>
  <si>
    <t>*Извор цене електричне енергије за индустрију: EUROSTAT 
Electricity prices for non-household consumers- bi-annual data (from 2007 onwards)</t>
  </si>
  <si>
    <t>Компактна флуоресцентна сијалица (CFLs)</t>
  </si>
  <si>
    <t>Светлосни флукс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</si>
</sst>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0" x14ac:knownFonts="1">
    <font>
      <sz val="11"/>
      <color theme="1"/>
      <name val="Aptos Narrow"/>
      <family val="2"/>
      <scheme val="minor"/>
    </font>
    <font>
      <sz val="10"/>
      <color theme="1"/>
      <name val="Calibri"/>
      <family val="2"/>
      <charset val="238"/>
    </font>
    <font>
      <sz val="10"/>
      <color rgb="FF0000FF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u/>
      <sz val="11"/>
      <color theme="10"/>
      <name val="Aptos Narrow"/>
      <family val="2"/>
      <scheme val="minor"/>
    </font>
    <font>
      <b/>
      <sz val="10"/>
      <name val="Calibri"/>
      <family val="2"/>
      <charset val="238"/>
    </font>
    <font>
      <i/>
      <sz val="10"/>
      <color theme="1"/>
      <name val="Calibri"/>
      <family val="2"/>
      <charset val="238"/>
    </font>
    <font>
      <u/>
      <sz val="10"/>
      <color theme="10"/>
      <name val="Calibri"/>
      <family val="2"/>
      <charset val="238"/>
    </font>
    <font>
      <sz val="9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8000"/>
      </left>
      <right/>
      <top style="thin">
        <color rgb="FF008000"/>
      </top>
      <bottom style="medium">
        <color rgb="FF008000"/>
      </bottom>
      <diagonal/>
    </border>
    <border>
      <left/>
      <right/>
      <top style="thin">
        <color rgb="FF008000"/>
      </top>
      <bottom style="medium">
        <color rgb="FF008000"/>
      </bottom>
      <diagonal/>
    </border>
    <border>
      <left/>
      <right/>
      <top/>
      <bottom style="medium">
        <color theme="9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4" borderId="7" xfId="0" applyFont="1" applyFill="1" applyBorder="1"/>
    <xf numFmtId="0" fontId="1" fillId="6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165" fontId="3" fillId="3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2" fontId="3" fillId="6" borderId="7" xfId="0" applyNumberFormat="1" applyFont="1" applyFill="1" applyBorder="1" applyAlignment="1">
      <alignment horizontal="center" vertical="center" wrapText="1"/>
    </xf>
    <xf numFmtId="165" fontId="3" fillId="6" borderId="7" xfId="0" applyNumberFormat="1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165" fontId="3" fillId="7" borderId="7" xfId="0" applyNumberFormat="1" applyFont="1" applyFill="1" applyBorder="1" applyAlignment="1">
      <alignment horizontal="center" vertical="center" wrapText="1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7" borderId="7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7" xfId="0" applyFont="1" applyFill="1" applyBorder="1" applyAlignment="1">
      <alignment horizontal="center" vertical="center" wrapText="1"/>
    </xf>
    <xf numFmtId="2" fontId="6" fillId="6" borderId="7" xfId="0" applyNumberFormat="1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6" fillId="7" borderId="7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/>
    </xf>
    <xf numFmtId="0" fontId="4" fillId="0" borderId="0" xfId="0" applyFont="1"/>
    <xf numFmtId="0" fontId="1" fillId="8" borderId="8" xfId="0" applyFont="1" applyFill="1" applyBorder="1"/>
    <xf numFmtId="0" fontId="1" fillId="8" borderId="9" xfId="0" applyFont="1" applyFill="1" applyBorder="1"/>
    <xf numFmtId="0" fontId="9" fillId="0" borderId="7" xfId="0" applyFont="1" applyBorder="1" applyAlignment="1">
      <alignment horizontal="justify" vertical="center" wrapText="1"/>
    </xf>
    <xf numFmtId="0" fontId="1" fillId="0" borderId="10" xfId="0" applyFont="1" applyBorder="1"/>
    <xf numFmtId="0" fontId="1" fillId="0" borderId="0" xfId="0" applyFont="1" applyAlignment="1">
      <alignment horizontal="justify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4" fillId="8" borderId="10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ea typeface="+mj-ea"/>
                <a:cs typeface="Calibri" panose="020F0502020204030204" pitchFamily="34" charset="0"/>
              </a:defRPr>
            </a:pPr>
            <a:r>
              <a:rPr lang="sr-Cyrl-RS" sz="1100">
                <a:effectLst/>
              </a:rPr>
              <a:t>Годишњи трошкови осветљења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Calibri" panose="020F0502020204030204" pitchFamily="34" charset="0"/>
              <a:ea typeface="+mj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27975837191206"/>
          <c:y val="0.14969362745098039"/>
          <c:w val="0.87068841583244305"/>
          <c:h val="0.56799395939478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Serbia!$B$19</c:f>
              <c:strCache>
                <c:ptCount val="1"/>
                <c:pt idx="0">
                  <c:v>Годишњи трошкови електричне енергије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Serbia!$D$10:$F$10</c:f>
              <c:strCache>
                <c:ptCount val="3"/>
                <c:pt idx="0">
                  <c:v>Сијалица са жарном нити</c:v>
                </c:pt>
                <c:pt idx="1">
                  <c:v>Компактна флуоресцентна сијалица (CFLs)</c:v>
                </c:pt>
                <c:pt idx="2">
                  <c:v>LED сијалица</c:v>
                </c:pt>
              </c:strCache>
            </c:strRef>
          </c:cat>
          <c:val>
            <c:numRef>
              <c:f>Serbia!$D$19:$F$19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3F-4E33-AFDD-EEC4A06396C9}"/>
            </c:ext>
          </c:extLst>
        </c:ser>
        <c:ser>
          <c:idx val="1"/>
          <c:order val="1"/>
          <c:tx>
            <c:strRef>
              <c:f>Serbia!$B$20</c:f>
              <c:strCache>
                <c:ptCount val="1"/>
                <c:pt idx="0">
                  <c:v>Уштеда у односу на класичну сијалицу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Serbia!$D$10:$F$10</c:f>
              <c:strCache>
                <c:ptCount val="3"/>
                <c:pt idx="0">
                  <c:v>Сијалица са жарном нити</c:v>
                </c:pt>
                <c:pt idx="1">
                  <c:v>Компактна флуоресцентна сијалица (CFLs)</c:v>
                </c:pt>
                <c:pt idx="2">
                  <c:v>LED сијалица</c:v>
                </c:pt>
              </c:strCache>
            </c:strRef>
          </c:cat>
          <c:val>
            <c:numRef>
              <c:f>Serbia!$D$20:$F$20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3F-4E33-AFDD-EEC4A063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105765208"/>
        <c:axId val="1105765568"/>
      </c:barChart>
      <c:catAx>
        <c:axId val="1105765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105765568"/>
        <c:crosses val="autoZero"/>
        <c:auto val="1"/>
        <c:lblAlgn val="ctr"/>
        <c:lblOffset val="100"/>
        <c:noMultiLvlLbl val="0"/>
      </c:catAx>
      <c:valAx>
        <c:axId val="11057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EUR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1057652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Calibri" panose="020F0502020204030204" pitchFamily="34" charset="0"/>
                <a:ea typeface="+mj-ea"/>
                <a:cs typeface="Calibri" panose="020F0502020204030204" pitchFamily="34" charset="0"/>
              </a:defRPr>
            </a:pPr>
            <a:r>
              <a:rPr lang="sr-Cyrl-RS" sz="1100">
                <a:effectLst/>
              </a:rPr>
              <a:t>Годишњи трошкови осветљења</a:t>
            </a:r>
            <a:endParaRPr lang="en-US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Calibri" panose="020F0502020204030204" pitchFamily="34" charset="0"/>
              <a:ea typeface="+mj-ea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27975837191206"/>
          <c:y val="0.14969362745098039"/>
          <c:w val="0.87068841583244305"/>
          <c:h val="0.567993959394781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'North Macedonia'!$B$19</c:f>
              <c:strCache>
                <c:ptCount val="1"/>
                <c:pt idx="0">
                  <c:v>Годишњи трошкови електричне енергије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Macedonia'!$D$10:$F$10</c:f>
              <c:strCache>
                <c:ptCount val="3"/>
                <c:pt idx="0">
                  <c:v>Сијалица са жарном нити</c:v>
                </c:pt>
                <c:pt idx="1">
                  <c:v>Компактна флуоресцентна сијалица (CFLs)</c:v>
                </c:pt>
                <c:pt idx="2">
                  <c:v>LED сијалица</c:v>
                </c:pt>
              </c:strCache>
            </c:strRef>
          </c:cat>
          <c:val>
            <c:numRef>
              <c:f>'North Macedonia'!$D$19:$F$19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B-476D-B3E5-8ABB0EA5BD05}"/>
            </c:ext>
          </c:extLst>
        </c:ser>
        <c:ser>
          <c:idx val="1"/>
          <c:order val="1"/>
          <c:tx>
            <c:strRef>
              <c:f>'North Macedonia'!$B$20</c:f>
              <c:strCache>
                <c:ptCount val="1"/>
                <c:pt idx="0">
                  <c:v>Уштеда у односу на класичну сијалицу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 Macedonia'!$D$10:$F$10</c:f>
              <c:strCache>
                <c:ptCount val="3"/>
                <c:pt idx="0">
                  <c:v>Сијалица са жарном нити</c:v>
                </c:pt>
                <c:pt idx="1">
                  <c:v>Компактна флуоресцентна сијалица (CFLs)</c:v>
                </c:pt>
                <c:pt idx="2">
                  <c:v>LED сијалица</c:v>
                </c:pt>
              </c:strCache>
            </c:strRef>
          </c:cat>
          <c:val>
            <c:numRef>
              <c:f>'North Macedonia'!$D$20:$F$20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B-476D-B3E5-8ABB0EA5B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105765208"/>
        <c:axId val="1105765568"/>
      </c:barChart>
      <c:catAx>
        <c:axId val="1105765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105765568"/>
        <c:crosses val="autoZero"/>
        <c:auto val="1"/>
        <c:lblAlgn val="ctr"/>
        <c:lblOffset val="100"/>
        <c:noMultiLvlLbl val="0"/>
      </c:catAx>
      <c:valAx>
        <c:axId val="110576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/>
                  <a:t>EUR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110576520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.xm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259080</xdr:colOff>
      <xdr:row>8</xdr:row>
      <xdr:rowOff>0</xdr:rowOff>
    </xdr:from>
    <xdr:to>
      <xdr:col>3</xdr:col>
      <xdr:colOff>998220</xdr:colOff>
      <xdr:row>9</xdr:row>
      <xdr:rowOff>15240</xdr:rowOff>
    </xdr:to>
    <xdr:pic>
      <xdr:nvPicPr>
        <xdr:cNvPr id="2" name="Graphic 1" descr="A lightbulb">
          <a:extLst>
            <a:ext uri="{FF2B5EF4-FFF2-40B4-BE49-F238E27FC236}">
              <a16:creationId xmlns:a16="http://schemas.microsoft.com/office/drawing/2014/main" id="{C4C004DE-C8C8-4671-9B74-7D12C5C07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2788920" y="731520"/>
          <a:ext cx="73914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8</xdr:row>
      <xdr:rowOff>45720</xdr:rowOff>
    </xdr:from>
    <xdr:to>
      <xdr:col>4</xdr:col>
      <xdr:colOff>876299</xdr:colOff>
      <xdr:row>8</xdr:row>
      <xdr:rowOff>617219</xdr:rowOff>
    </xdr:to>
    <xdr:pic>
      <xdr:nvPicPr>
        <xdr:cNvPr id="3" name="Graphic 2" descr="Fluorescent Light Bulb outline">
          <a:extLst>
            <a:ext uri="{FF2B5EF4-FFF2-40B4-BE49-F238E27FC236}">
              <a16:creationId xmlns:a16="http://schemas.microsoft.com/office/drawing/2014/main" id="{98934E21-8C02-498C-BCA0-A49B8117F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46220" y="22860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5</xdr:col>
      <xdr:colOff>350520</xdr:colOff>
      <xdr:row>8</xdr:row>
      <xdr:rowOff>68580</xdr:rowOff>
    </xdr:from>
    <xdr:to>
      <xdr:col>5</xdr:col>
      <xdr:colOff>861060</xdr:colOff>
      <xdr:row>8</xdr:row>
      <xdr:rowOff>579120</xdr:rowOff>
    </xdr:to>
    <xdr:pic>
      <xdr:nvPicPr>
        <xdr:cNvPr id="4" name="Picture 3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B1EF2791-4F60-433D-9270-BE4C90DB6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520" y="251460"/>
          <a:ext cx="510540" cy="5105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259080</xdr:colOff>
      <xdr:row>8</xdr:row>
      <xdr:rowOff>0</xdr:rowOff>
    </xdr:from>
    <xdr:ext cx="739140" cy="647700"/>
    <xdr:pic>
      <xdr:nvPicPr>
        <xdr:cNvPr id="5" name="Graphic 4" descr="A lightbulb">
          <a:extLst>
            <a:ext uri="{FF2B5EF4-FFF2-40B4-BE49-F238E27FC236}">
              <a16:creationId xmlns:a16="http://schemas.microsoft.com/office/drawing/2014/main" id="{29869D3D-2E8A-4F94-ADFF-B2DF61C553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2788920" y="731520"/>
          <a:ext cx="739140" cy="647700"/>
        </a:xfrm>
        <a:prstGeom prst="rect">
          <a:avLst/>
        </a:prstGeom>
      </xdr:spPr>
    </xdr:pic>
    <xdr:clientData/>
  </xdr:oneCellAnchor>
  <xdr:oneCellAnchor>
    <xdr:from>
      <xdr:col>10</xdr:col>
      <xdr:colOff>304800</xdr:colOff>
      <xdr:row>8</xdr:row>
      <xdr:rowOff>45720</xdr:rowOff>
    </xdr:from>
    <xdr:ext cx="571499" cy="571499"/>
    <xdr:pic>
      <xdr:nvPicPr>
        <xdr:cNvPr id="6" name="Graphic 5" descr="Fluorescent Light Bulb outline">
          <a:extLst>
            <a:ext uri="{FF2B5EF4-FFF2-40B4-BE49-F238E27FC236}">
              <a16:creationId xmlns:a16="http://schemas.microsoft.com/office/drawing/2014/main" id="{6B49A396-A9EB-4270-9C23-BDAEE871C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46220" y="777240"/>
          <a:ext cx="571499" cy="571499"/>
        </a:xfrm>
        <a:prstGeom prst="rect">
          <a:avLst/>
        </a:prstGeom>
      </xdr:spPr>
    </xdr:pic>
    <xdr:clientData/>
  </xdr:oneCellAnchor>
  <xdr:oneCellAnchor>
    <xdr:from>
      <xdr:col>12</xdr:col>
      <xdr:colOff>350520</xdr:colOff>
      <xdr:row>8</xdr:row>
      <xdr:rowOff>68580</xdr:rowOff>
    </xdr:from>
    <xdr:ext cx="510540" cy="510540"/>
    <xdr:pic>
      <xdr:nvPicPr>
        <xdr:cNvPr id="7" name="Picture 6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2D005A6E-C3B3-4C11-9D9C-3629AFC9E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520" y="800100"/>
          <a:ext cx="510540" cy="5105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91440</xdr:colOff>
      <xdr:row>0</xdr:row>
      <xdr:rowOff>60962</xdr:rowOff>
    </xdr:from>
    <xdr:to>
      <xdr:col>5</xdr:col>
      <xdr:colOff>1082040</xdr:colOff>
      <xdr:row>3</xdr:row>
      <xdr:rowOff>98117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242B837-9AFD-4798-A42B-AFF93981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" y="60962"/>
          <a:ext cx="5943600" cy="56293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25</xdr:row>
      <xdr:rowOff>24684</xdr:rowOff>
    </xdr:from>
    <xdr:to>
      <xdr:col>12</xdr:col>
      <xdr:colOff>1226820</xdr:colOff>
      <xdr:row>28</xdr:row>
      <xdr:rowOff>91439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B402B7E-C1AB-45C1-9AB8-CDAD83A881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85" t="50153" r="1760"/>
        <a:stretch/>
      </xdr:blipFill>
      <xdr:spPr>
        <a:xfrm>
          <a:off x="6347460" y="7217964"/>
          <a:ext cx="5951220" cy="59253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20</xdr:row>
      <xdr:rowOff>53340</xdr:rowOff>
    </xdr:from>
    <xdr:to>
      <xdr:col>5</xdr:col>
      <xdr:colOff>1150620</xdr:colOff>
      <xdr:row>29</xdr:row>
      <xdr:rowOff>167640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B018528-B6C5-728C-0ECB-B791BA918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259080</xdr:colOff>
      <xdr:row>8</xdr:row>
      <xdr:rowOff>0</xdr:rowOff>
    </xdr:from>
    <xdr:to>
      <xdr:col>3</xdr:col>
      <xdr:colOff>998220</xdr:colOff>
      <xdr:row>9</xdr:row>
      <xdr:rowOff>15240</xdr:rowOff>
    </xdr:to>
    <xdr:pic>
      <xdr:nvPicPr>
        <xdr:cNvPr id="2" name="Graphic 1" descr="A lightbulb">
          <a:extLst>
            <a:ext uri="{FF2B5EF4-FFF2-40B4-BE49-F238E27FC236}">
              <a16:creationId xmlns:a16="http://schemas.microsoft.com/office/drawing/2014/main" id="{CBB1B74E-0474-44F3-BF5A-FE3E8DC269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2788920" y="1493520"/>
          <a:ext cx="739140" cy="6477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8</xdr:row>
      <xdr:rowOff>45720</xdr:rowOff>
    </xdr:from>
    <xdr:to>
      <xdr:col>4</xdr:col>
      <xdr:colOff>876299</xdr:colOff>
      <xdr:row>8</xdr:row>
      <xdr:rowOff>617219</xdr:rowOff>
    </xdr:to>
    <xdr:pic>
      <xdr:nvPicPr>
        <xdr:cNvPr id="3" name="Graphic 2" descr="Fluorescent Light Bulb outline">
          <a:extLst>
            <a:ext uri="{FF2B5EF4-FFF2-40B4-BE49-F238E27FC236}">
              <a16:creationId xmlns:a16="http://schemas.microsoft.com/office/drawing/2014/main" id="{1D743E93-D23C-40E9-ABA0-75FA88F7E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046220" y="1539240"/>
          <a:ext cx="571499" cy="571499"/>
        </a:xfrm>
        <a:prstGeom prst="rect">
          <a:avLst/>
        </a:prstGeom>
      </xdr:spPr>
    </xdr:pic>
    <xdr:clientData/>
  </xdr:twoCellAnchor>
  <xdr:twoCellAnchor editAs="oneCell">
    <xdr:from>
      <xdr:col>5</xdr:col>
      <xdr:colOff>350520</xdr:colOff>
      <xdr:row>8</xdr:row>
      <xdr:rowOff>68580</xdr:rowOff>
    </xdr:from>
    <xdr:to>
      <xdr:col>5</xdr:col>
      <xdr:colOff>861060</xdr:colOff>
      <xdr:row>8</xdr:row>
      <xdr:rowOff>579120</xdr:rowOff>
    </xdr:to>
    <xdr:pic>
      <xdr:nvPicPr>
        <xdr:cNvPr id="4" name="Picture 3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DE3DAD1B-23AF-4C84-BFF0-8F149F43C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3520" y="1562100"/>
          <a:ext cx="510540" cy="51054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259080</xdr:colOff>
      <xdr:row>8</xdr:row>
      <xdr:rowOff>0</xdr:rowOff>
    </xdr:from>
    <xdr:ext cx="739140" cy="647700"/>
    <xdr:pic>
      <xdr:nvPicPr>
        <xdr:cNvPr id="5" name="Graphic 4" descr="A lightbulb">
          <a:extLst>
            <a:ext uri="{FF2B5EF4-FFF2-40B4-BE49-F238E27FC236}">
              <a16:creationId xmlns:a16="http://schemas.microsoft.com/office/drawing/2014/main" id="{FC4F6CD4-2C97-435C-9D6F-A583B11C84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12371"/>
        <a:stretch/>
      </xdr:blipFill>
      <xdr:spPr>
        <a:xfrm>
          <a:off x="8526780" y="1493520"/>
          <a:ext cx="739140" cy="647700"/>
        </a:xfrm>
        <a:prstGeom prst="rect">
          <a:avLst/>
        </a:prstGeom>
      </xdr:spPr>
    </xdr:pic>
    <xdr:clientData/>
  </xdr:oneCellAnchor>
  <xdr:oneCellAnchor>
    <xdr:from>
      <xdr:col>10</xdr:col>
      <xdr:colOff>304800</xdr:colOff>
      <xdr:row>8</xdr:row>
      <xdr:rowOff>45720</xdr:rowOff>
    </xdr:from>
    <xdr:ext cx="571499" cy="571499"/>
    <xdr:pic>
      <xdr:nvPicPr>
        <xdr:cNvPr id="6" name="Graphic 5" descr="Fluorescent Light Bulb outline">
          <a:extLst>
            <a:ext uri="{FF2B5EF4-FFF2-40B4-BE49-F238E27FC236}">
              <a16:creationId xmlns:a16="http://schemas.microsoft.com/office/drawing/2014/main" id="{18FD6495-9AA4-4545-AFAD-01706B413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974580" y="1539240"/>
          <a:ext cx="571499" cy="571499"/>
        </a:xfrm>
        <a:prstGeom prst="rect">
          <a:avLst/>
        </a:prstGeom>
      </xdr:spPr>
    </xdr:pic>
    <xdr:clientData/>
  </xdr:oneCellAnchor>
  <xdr:oneCellAnchor>
    <xdr:from>
      <xdr:col>12</xdr:col>
      <xdr:colOff>350520</xdr:colOff>
      <xdr:row>8</xdr:row>
      <xdr:rowOff>68580</xdr:rowOff>
    </xdr:from>
    <xdr:ext cx="510540" cy="510540"/>
    <xdr:pic>
      <xdr:nvPicPr>
        <xdr:cNvPr id="7" name="Picture 6" descr="A black background with a black square&#10;&#10;Description automatically generated with medium confidence">
          <a:extLst>
            <a:ext uri="{FF2B5EF4-FFF2-40B4-BE49-F238E27FC236}">
              <a16:creationId xmlns:a16="http://schemas.microsoft.com/office/drawing/2014/main" id="{58FD4CF8-4736-47E0-B6FC-A6A3ED3E9D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duotone>
            <a:srgbClr val="9BBB59">
              <a:shade val="45000"/>
              <a:satMod val="135000"/>
            </a:srgb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2380" y="1562100"/>
          <a:ext cx="510540" cy="51054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91440</xdr:colOff>
      <xdr:row>0</xdr:row>
      <xdr:rowOff>60962</xdr:rowOff>
    </xdr:from>
    <xdr:to>
      <xdr:col>5</xdr:col>
      <xdr:colOff>1082040</xdr:colOff>
      <xdr:row>3</xdr:row>
      <xdr:rowOff>98117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85E1D6D-0D11-4D5D-9383-326AAAEDD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" y="60962"/>
          <a:ext cx="5943600" cy="562935"/>
        </a:xfrm>
        <a:prstGeom prst="rect">
          <a:avLst/>
        </a:prstGeom>
      </xdr:spPr>
    </xdr:pic>
    <xdr:clientData/>
  </xdr:twoCellAnchor>
  <xdr:twoCellAnchor editAs="oneCell">
    <xdr:from>
      <xdr:col>7</xdr:col>
      <xdr:colOff>76200</xdr:colOff>
      <xdr:row>25</xdr:row>
      <xdr:rowOff>24684</xdr:rowOff>
    </xdr:from>
    <xdr:to>
      <xdr:col>12</xdr:col>
      <xdr:colOff>1226820</xdr:colOff>
      <xdr:row>28</xdr:row>
      <xdr:rowOff>91439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7E7363E-17BD-4718-8527-32910AA9CD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1385" t="50153" r="1760"/>
        <a:stretch/>
      </xdr:blipFill>
      <xdr:spPr>
        <a:xfrm>
          <a:off x="6347460" y="7332264"/>
          <a:ext cx="5951220" cy="592535"/>
        </a:xfrm>
        <a:prstGeom prst="rect">
          <a:avLst/>
        </a:prstGeom>
      </xdr:spPr>
    </xdr:pic>
    <xdr:clientData/>
  </xdr:twoCellAnchor>
  <xdr:twoCellAnchor>
    <xdr:from>
      <xdr:col>0</xdr:col>
      <xdr:colOff>38100</xdr:colOff>
      <xdr:row>20</xdr:row>
      <xdr:rowOff>68580</xdr:rowOff>
    </xdr:from>
    <xdr:to>
      <xdr:col>5</xdr:col>
      <xdr:colOff>1165860</xdr:colOff>
      <xdr:row>29</xdr:row>
      <xdr:rowOff>137160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6559AFD-DD90-42BE-AA83-FDAFDFAF5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eurostat/databrowser/view/nrg_pc_205/default/table?lang=en&amp;category=nrg.nrg_price.nrg_p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eurostat/databrowser/view/nrg_pc_205/default/table?lang=en&amp;category=nrg.nrg_price.nrg_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6315-F37D-4992-B607-1EBB4B06B4EE}">
  <dimension ref="A1:M50"/>
  <sheetViews>
    <sheetView workbookViewId="0">
      <selection activeCell="N4" sqref="N4"/>
    </sheetView>
  </sheetViews>
  <sheetFormatPr defaultRowHeight="13.8" x14ac:dyDescent="0.3"/>
  <cols>
    <col min="1" max="1" width="3" style="2" bestFit="1" customWidth="1"/>
    <col min="2" max="2" width="23.109375" style="2" customWidth="1"/>
    <col min="3" max="3" width="10.77734375" style="2" bestFit="1" customWidth="1"/>
    <col min="4" max="6" width="17.6640625" style="2" customWidth="1"/>
    <col min="7" max="7" width="1.5546875" style="2" customWidth="1"/>
    <col min="8" max="8" width="29.109375" style="2" customWidth="1"/>
    <col min="9" max="9" width="18.5546875" style="2" customWidth="1"/>
    <col min="10" max="10" width="1.88671875" style="2" bestFit="1" customWidth="1"/>
    <col min="11" max="11" width="18.5546875" style="2" customWidth="1"/>
    <col min="12" max="12" width="1.88671875" style="2" bestFit="1" customWidth="1"/>
    <col min="13" max="14" width="18.5546875" style="2" customWidth="1"/>
    <col min="15" max="16384" width="8.88671875" style="2"/>
  </cols>
  <sheetData>
    <row r="1" spans="1:13" x14ac:dyDescent="0.3">
      <c r="H1" s="56" t="s">
        <v>48</v>
      </c>
      <c r="I1" s="57"/>
      <c r="J1" s="57"/>
      <c r="K1" s="57"/>
      <c r="L1" s="57"/>
      <c r="M1" s="57"/>
    </row>
    <row r="2" spans="1:13" x14ac:dyDescent="0.3">
      <c r="H2" s="57"/>
      <c r="I2" s="57"/>
      <c r="J2" s="57"/>
      <c r="K2" s="57"/>
      <c r="L2" s="57"/>
      <c r="M2" s="57"/>
    </row>
    <row r="3" spans="1:13" x14ac:dyDescent="0.3">
      <c r="H3" s="57"/>
      <c r="I3" s="57"/>
      <c r="J3" s="57"/>
      <c r="K3" s="57"/>
      <c r="L3" s="57"/>
      <c r="M3" s="57"/>
    </row>
    <row r="4" spans="1:13" x14ac:dyDescent="0.3">
      <c r="H4" s="57"/>
      <c r="I4" s="57"/>
      <c r="J4" s="57"/>
      <c r="K4" s="57"/>
      <c r="L4" s="57"/>
      <c r="M4" s="57"/>
    </row>
    <row r="5" spans="1:13" ht="6" customHeight="1" thickBot="1" x14ac:dyDescent="0.35">
      <c r="A5" s="47"/>
      <c r="B5" s="47"/>
      <c r="C5" s="47"/>
      <c r="D5" s="47"/>
      <c r="E5" s="47"/>
      <c r="F5" s="47"/>
      <c r="H5" s="57"/>
      <c r="I5" s="57"/>
      <c r="J5" s="57"/>
      <c r="K5" s="57"/>
      <c r="L5" s="57"/>
      <c r="M5" s="57"/>
    </row>
    <row r="6" spans="1:13" ht="35.4" customHeight="1" thickBot="1" x14ac:dyDescent="0.35">
      <c r="A6" s="59" t="s">
        <v>45</v>
      </c>
      <c r="B6" s="59"/>
      <c r="C6" s="59"/>
      <c r="D6" s="59"/>
      <c r="E6" s="59"/>
      <c r="F6" s="59"/>
      <c r="H6" s="57"/>
      <c r="I6" s="57"/>
      <c r="J6" s="57"/>
      <c r="K6" s="57"/>
      <c r="L6" s="57"/>
      <c r="M6" s="57"/>
    </row>
    <row r="7" spans="1:13" ht="6.6" customHeight="1" x14ac:dyDescent="0.3"/>
    <row r="8" spans="1:13" ht="14.4" customHeight="1" x14ac:dyDescent="0.3">
      <c r="A8" s="60" t="s">
        <v>46</v>
      </c>
      <c r="B8" s="60" t="s">
        <v>47</v>
      </c>
      <c r="C8" s="60" t="s">
        <v>1</v>
      </c>
      <c r="D8" s="49" t="s">
        <v>0</v>
      </c>
      <c r="E8" s="50"/>
      <c r="F8" s="51"/>
      <c r="I8" s="52" t="s">
        <v>0</v>
      </c>
      <c r="J8" s="53"/>
      <c r="K8" s="53"/>
      <c r="L8" s="53"/>
      <c r="M8" s="54"/>
    </row>
    <row r="9" spans="1:13" ht="49.8" customHeight="1" x14ac:dyDescent="0.3">
      <c r="A9" s="60"/>
      <c r="B9" s="60"/>
      <c r="C9" s="60"/>
      <c r="D9" s="4"/>
      <c r="E9" s="5"/>
      <c r="F9" s="5"/>
      <c r="I9" s="5"/>
      <c r="J9" s="12"/>
      <c r="K9" s="5"/>
      <c r="L9" s="12"/>
      <c r="M9" s="5"/>
    </row>
    <row r="10" spans="1:13" ht="41.4" x14ac:dyDescent="0.3">
      <c r="A10" s="60"/>
      <c r="B10" s="60"/>
      <c r="C10" s="60"/>
      <c r="D10" s="1" t="s">
        <v>2</v>
      </c>
      <c r="E10" s="1" t="s">
        <v>52</v>
      </c>
      <c r="F10" s="1" t="s">
        <v>3</v>
      </c>
      <c r="I10" s="1" t="s">
        <v>40</v>
      </c>
      <c r="J10" s="12"/>
      <c r="K10" s="1" t="s">
        <v>52</v>
      </c>
      <c r="L10" s="12"/>
      <c r="M10" s="4" t="s">
        <v>3</v>
      </c>
    </row>
    <row r="11" spans="1:13" x14ac:dyDescent="0.3">
      <c r="A11" s="22">
        <v>1</v>
      </c>
      <c r="B11" s="35" t="s">
        <v>4</v>
      </c>
      <c r="C11" s="22" t="s">
        <v>5</v>
      </c>
      <c r="D11" s="34"/>
      <c r="E11" s="18" t="str">
        <f>IF(D11=25, 5, IF(D11=40, 9, IF(D11=60, 11, IF(D11=75, 15, IF(D11=100, 20, "")))))</f>
        <v/>
      </c>
      <c r="F11" s="26" t="str">
        <f>IF(D11=25, 2, IF(D11=40, 5, IF(D11=60, 7, IF(D11=75, 9, IF(D11=100, 12, "")))))</f>
        <v/>
      </c>
      <c r="H11" s="42" t="s">
        <v>53</v>
      </c>
      <c r="I11" s="9"/>
      <c r="J11" s="10"/>
      <c r="K11" s="10" t="s">
        <v>4</v>
      </c>
      <c r="L11" s="10"/>
      <c r="M11" s="11"/>
    </row>
    <row r="12" spans="1:13" x14ac:dyDescent="0.3">
      <c r="A12" s="17">
        <v>2</v>
      </c>
      <c r="B12" s="33" t="s">
        <v>28</v>
      </c>
      <c r="C12" s="17" t="s">
        <v>7</v>
      </c>
      <c r="D12" s="15"/>
      <c r="E12" s="18">
        <f>D12</f>
        <v>0</v>
      </c>
      <c r="F12" s="26">
        <f>D12</f>
        <v>0</v>
      </c>
      <c r="H12" s="7" t="s">
        <v>9</v>
      </c>
      <c r="I12" s="8" t="s">
        <v>10</v>
      </c>
      <c r="J12" s="13" t="s">
        <v>27</v>
      </c>
      <c r="K12" s="8" t="s">
        <v>11</v>
      </c>
      <c r="L12" s="13" t="s">
        <v>27</v>
      </c>
      <c r="M12" s="8" t="s">
        <v>12</v>
      </c>
    </row>
    <row r="13" spans="1:13" x14ac:dyDescent="0.3">
      <c r="A13" s="17">
        <v>3</v>
      </c>
      <c r="B13" s="33" t="s">
        <v>29</v>
      </c>
      <c r="C13" s="17" t="s">
        <v>30</v>
      </c>
      <c r="D13" s="15"/>
      <c r="E13" s="18">
        <f>D13</f>
        <v>0</v>
      </c>
      <c r="F13" s="26">
        <f>D13</f>
        <v>0</v>
      </c>
      <c r="H13" s="7" t="s">
        <v>13</v>
      </c>
      <c r="I13" s="3" t="s">
        <v>14</v>
      </c>
      <c r="J13" s="14" t="s">
        <v>27</v>
      </c>
      <c r="K13" s="3" t="s">
        <v>15</v>
      </c>
      <c r="L13" s="14" t="s">
        <v>27</v>
      </c>
      <c r="M13" s="3" t="s">
        <v>11</v>
      </c>
    </row>
    <row r="14" spans="1:13" x14ac:dyDescent="0.3">
      <c r="A14" s="22">
        <v>4</v>
      </c>
      <c r="B14" s="16" t="s">
        <v>31</v>
      </c>
      <c r="C14" s="17" t="s">
        <v>35</v>
      </c>
      <c r="D14" s="23">
        <f>D13*365</f>
        <v>0</v>
      </c>
      <c r="E14" s="19">
        <f>+D14</f>
        <v>0</v>
      </c>
      <c r="F14" s="27">
        <f>+D14</f>
        <v>0</v>
      </c>
      <c r="H14" s="7" t="s">
        <v>16</v>
      </c>
      <c r="I14" s="3" t="s">
        <v>17</v>
      </c>
      <c r="J14" s="14" t="s">
        <v>27</v>
      </c>
      <c r="K14" s="3" t="s">
        <v>18</v>
      </c>
      <c r="L14" s="14" t="s">
        <v>27</v>
      </c>
      <c r="M14" s="3" t="s">
        <v>19</v>
      </c>
    </row>
    <row r="15" spans="1:13" ht="27.6" x14ac:dyDescent="0.3">
      <c r="A15" s="17">
        <v>5</v>
      </c>
      <c r="B15" s="16" t="s">
        <v>32</v>
      </c>
      <c r="C15" s="17" t="s">
        <v>33</v>
      </c>
      <c r="D15" s="24">
        <f>D11/1000*D13*D12</f>
        <v>0</v>
      </c>
      <c r="E15" s="20" t="e">
        <f>E11/1000*E13*E12</f>
        <v>#VALUE!</v>
      </c>
      <c r="F15" s="28" t="e">
        <f>F11/1000*F13*F12</f>
        <v>#VALUE!</v>
      </c>
      <c r="H15" s="7" t="s">
        <v>20</v>
      </c>
      <c r="I15" s="3" t="s">
        <v>21</v>
      </c>
      <c r="J15" s="14" t="s">
        <v>27</v>
      </c>
      <c r="K15" s="3" t="s">
        <v>22</v>
      </c>
      <c r="L15" s="14" t="s">
        <v>27</v>
      </c>
      <c r="M15" s="3" t="s">
        <v>15</v>
      </c>
    </row>
    <row r="16" spans="1:13" ht="27.6" x14ac:dyDescent="0.3">
      <c r="A16" s="17">
        <v>6</v>
      </c>
      <c r="B16" s="16" t="s">
        <v>36</v>
      </c>
      <c r="C16" s="17" t="s">
        <v>34</v>
      </c>
      <c r="D16" s="24">
        <f>D11/1000*D14*D12</f>
        <v>0</v>
      </c>
      <c r="E16" s="20" t="e">
        <f>E11/1000*E14*E12</f>
        <v>#VALUE!</v>
      </c>
      <c r="F16" s="28" t="e">
        <f>F11/1000*F14*F12</f>
        <v>#VALUE!</v>
      </c>
      <c r="H16" s="7" t="s">
        <v>23</v>
      </c>
      <c r="I16" s="3" t="s">
        <v>24</v>
      </c>
      <c r="J16" s="14" t="s">
        <v>27</v>
      </c>
      <c r="K16" s="3" t="s">
        <v>25</v>
      </c>
      <c r="L16" s="14" t="s">
        <v>27</v>
      </c>
      <c r="M16" s="3" t="s">
        <v>26</v>
      </c>
    </row>
    <row r="17" spans="1:13" ht="55.2" x14ac:dyDescent="0.3">
      <c r="A17" s="22">
        <v>7</v>
      </c>
      <c r="B17" s="16" t="s">
        <v>41</v>
      </c>
      <c r="C17" s="17" t="s">
        <v>6</v>
      </c>
      <c r="D17" s="25">
        <v>0.1835</v>
      </c>
      <c r="E17" s="21">
        <v>0.1835</v>
      </c>
      <c r="F17" s="29">
        <v>0.1835</v>
      </c>
      <c r="H17" s="55" t="s">
        <v>51</v>
      </c>
      <c r="I17" s="55"/>
      <c r="J17" s="55"/>
      <c r="K17" s="55"/>
      <c r="L17" s="55"/>
      <c r="M17" s="55"/>
    </row>
    <row r="18" spans="1:13" ht="27.6" customHeight="1" x14ac:dyDescent="0.3">
      <c r="A18" s="17">
        <v>8</v>
      </c>
      <c r="B18" s="16" t="s">
        <v>37</v>
      </c>
      <c r="C18" s="17" t="s">
        <v>8</v>
      </c>
      <c r="D18" s="30">
        <f>D15*D17</f>
        <v>0</v>
      </c>
      <c r="E18" s="31" t="e">
        <f>E15*E17</f>
        <v>#VALUE!</v>
      </c>
      <c r="F18" s="32" t="e">
        <f>F15*F17</f>
        <v>#VALUE!</v>
      </c>
    </row>
    <row r="19" spans="1:13" ht="27.6" x14ac:dyDescent="0.3">
      <c r="A19" s="17">
        <v>9</v>
      </c>
      <c r="B19" s="16" t="s">
        <v>38</v>
      </c>
      <c r="C19" s="17" t="s">
        <v>8</v>
      </c>
      <c r="D19" s="24">
        <f>D16*D17</f>
        <v>0</v>
      </c>
      <c r="E19" s="20" t="e">
        <f>E16*E17</f>
        <v>#VALUE!</v>
      </c>
      <c r="F19" s="28" t="e">
        <f>F16*F17</f>
        <v>#VALUE!</v>
      </c>
    </row>
    <row r="20" spans="1:13" ht="27.6" x14ac:dyDescent="0.3">
      <c r="A20" s="36"/>
      <c r="B20" s="37" t="s">
        <v>39</v>
      </c>
      <c r="C20" s="38" t="s">
        <v>8</v>
      </c>
      <c r="D20" s="39">
        <f>+D19-D19</f>
        <v>0</v>
      </c>
      <c r="E20" s="40" t="e">
        <f>+D19-E19</f>
        <v>#VALUE!</v>
      </c>
      <c r="F20" s="41" t="e">
        <f>+D19-F19</f>
        <v>#VALUE!</v>
      </c>
      <c r="H20" s="58" t="s">
        <v>44</v>
      </c>
      <c r="I20" s="58"/>
      <c r="J20" s="58"/>
      <c r="K20" s="58"/>
      <c r="L20" s="58"/>
      <c r="M20" s="58"/>
    </row>
    <row r="21" spans="1:13" customFormat="1" ht="14.4" x14ac:dyDescent="0.3"/>
    <row r="23" spans="1:13" x14ac:dyDescent="0.3">
      <c r="H23" s="43" t="s">
        <v>42</v>
      </c>
    </row>
    <row r="24" spans="1:13" ht="62.4" customHeight="1" x14ac:dyDescent="0.3">
      <c r="H24" s="48" t="s">
        <v>43</v>
      </c>
      <c r="I24" s="48"/>
      <c r="J24" s="48"/>
      <c r="K24" s="48"/>
      <c r="L24" s="48"/>
      <c r="M24" s="48"/>
    </row>
    <row r="30" spans="1:13" ht="15" thickBot="1" x14ac:dyDescent="0.35">
      <c r="A30"/>
      <c r="B30"/>
      <c r="C30"/>
      <c r="D30"/>
      <c r="E30"/>
      <c r="F30"/>
      <c r="H30" s="44"/>
      <c r="I30" s="45"/>
      <c r="J30" s="45"/>
      <c r="K30" s="45"/>
      <c r="L30" s="45"/>
      <c r="M30" s="45"/>
    </row>
    <row r="46" spans="4:4" hidden="1" x14ac:dyDescent="0.3">
      <c r="D46" s="6">
        <v>25</v>
      </c>
    </row>
    <row r="47" spans="4:4" hidden="1" x14ac:dyDescent="0.3">
      <c r="D47" s="6">
        <v>40</v>
      </c>
    </row>
    <row r="48" spans="4:4" hidden="1" x14ac:dyDescent="0.3">
      <c r="D48" s="6">
        <v>60</v>
      </c>
    </row>
    <row r="49" spans="4:4" hidden="1" x14ac:dyDescent="0.3">
      <c r="D49" s="6">
        <v>75</v>
      </c>
    </row>
    <row r="50" spans="4:4" hidden="1" x14ac:dyDescent="0.3">
      <c r="D50" s="6">
        <v>100</v>
      </c>
    </row>
  </sheetData>
  <mergeCells count="10">
    <mergeCell ref="H24:M24"/>
    <mergeCell ref="D8:F8"/>
    <mergeCell ref="I8:M8"/>
    <mergeCell ref="H17:M17"/>
    <mergeCell ref="H1:M6"/>
    <mergeCell ref="H20:M20"/>
    <mergeCell ref="A6:F6"/>
    <mergeCell ref="C8:C10"/>
    <mergeCell ref="A8:A10"/>
    <mergeCell ref="B8:B10"/>
  </mergeCells>
  <dataValidations count="1">
    <dataValidation type="list" allowBlank="1" showInputMessage="1" showErrorMessage="1" sqref="D11" xr:uid="{E6D85580-87FB-4D27-A83F-D9659B2235CC}">
      <formula1>$D$46:$D$50</formula1>
    </dataValidation>
  </dataValidations>
  <hyperlinks>
    <hyperlink ref="H17:M17" r:id="rId1" display="*Извор цене електричне енергије за индустрију: EUROSTAT _x000a_Electricity prices for non-household consumers- bi-annual data (from 2007 onwards)" xr:uid="{7A48D73B-B388-417E-A5D7-DBFB0E6ECAF2}"/>
  </hyperlinks>
  <printOptions horizontalCentered="1"/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E542E-3135-4F53-BD40-AAC927F7116D}">
  <dimension ref="A1:M50"/>
  <sheetViews>
    <sheetView tabSelected="1" topLeftCell="A9" workbookViewId="0">
      <selection activeCell="H18" sqref="H18"/>
    </sheetView>
  </sheetViews>
  <sheetFormatPr defaultRowHeight="13.8" x14ac:dyDescent="0.3"/>
  <cols>
    <col min="1" max="1" width="3" style="2" bestFit="1" customWidth="1"/>
    <col min="2" max="2" width="23.109375" style="2" customWidth="1"/>
    <col min="3" max="3" width="10.77734375" style="2" bestFit="1" customWidth="1"/>
    <col min="4" max="6" width="17.6640625" style="2" customWidth="1"/>
    <col min="7" max="7" width="1.5546875" style="2" customWidth="1"/>
    <col min="8" max="8" width="29.109375" style="2" customWidth="1"/>
    <col min="9" max="9" width="18.5546875" style="2" customWidth="1"/>
    <col min="10" max="10" width="1.88671875" style="2" bestFit="1" customWidth="1"/>
    <col min="11" max="11" width="18.5546875" style="2" customWidth="1"/>
    <col min="12" max="12" width="1.88671875" style="2" bestFit="1" customWidth="1"/>
    <col min="13" max="14" width="18.5546875" style="2" customWidth="1"/>
    <col min="15" max="16384" width="8.88671875" style="2"/>
  </cols>
  <sheetData>
    <row r="1" spans="1:13" x14ac:dyDescent="0.3">
      <c r="H1" s="56" t="s">
        <v>48</v>
      </c>
      <c r="I1" s="57"/>
      <c r="J1" s="57"/>
      <c r="K1" s="57"/>
      <c r="L1" s="57"/>
      <c r="M1" s="57"/>
    </row>
    <row r="2" spans="1:13" x14ac:dyDescent="0.3">
      <c r="H2" s="57"/>
      <c r="I2" s="57"/>
      <c r="J2" s="57"/>
      <c r="K2" s="57"/>
      <c r="L2" s="57"/>
      <c r="M2" s="57"/>
    </row>
    <row r="3" spans="1:13" x14ac:dyDescent="0.3">
      <c r="H3" s="57"/>
      <c r="I3" s="57"/>
      <c r="J3" s="57"/>
      <c r="K3" s="57"/>
      <c r="L3" s="57"/>
      <c r="M3" s="57"/>
    </row>
    <row r="4" spans="1:13" x14ac:dyDescent="0.3">
      <c r="H4" s="57"/>
      <c r="I4" s="57"/>
      <c r="J4" s="57"/>
      <c r="K4" s="57"/>
      <c r="L4" s="57"/>
      <c r="M4" s="57"/>
    </row>
    <row r="5" spans="1:13" ht="6" customHeight="1" thickBot="1" x14ac:dyDescent="0.35">
      <c r="A5" s="47"/>
      <c r="B5" s="47"/>
      <c r="C5" s="47"/>
      <c r="D5" s="47"/>
      <c r="E5" s="47"/>
      <c r="F5" s="47"/>
      <c r="H5" s="57"/>
      <c r="I5" s="57"/>
      <c r="J5" s="57"/>
      <c r="K5" s="57"/>
      <c r="L5" s="57"/>
      <c r="M5" s="57"/>
    </row>
    <row r="6" spans="1:13" ht="35.4" customHeight="1" thickBot="1" x14ac:dyDescent="0.35">
      <c r="A6" s="59" t="s">
        <v>49</v>
      </c>
      <c r="B6" s="59"/>
      <c r="C6" s="59"/>
      <c r="D6" s="59"/>
      <c r="E6" s="59"/>
      <c r="F6" s="59"/>
      <c r="H6" s="57"/>
      <c r="I6" s="57"/>
      <c r="J6" s="57"/>
      <c r="K6" s="57"/>
      <c r="L6" s="57"/>
      <c r="M6" s="57"/>
    </row>
    <row r="7" spans="1:13" ht="6.6" customHeight="1" x14ac:dyDescent="0.3"/>
    <row r="8" spans="1:13" ht="14.4" customHeight="1" x14ac:dyDescent="0.3">
      <c r="A8" s="60" t="s">
        <v>46</v>
      </c>
      <c r="B8" s="60" t="s">
        <v>47</v>
      </c>
      <c r="C8" s="60" t="s">
        <v>1</v>
      </c>
      <c r="D8" s="49" t="s">
        <v>0</v>
      </c>
      <c r="E8" s="50"/>
      <c r="F8" s="51"/>
      <c r="I8" s="52" t="s">
        <v>0</v>
      </c>
      <c r="J8" s="53"/>
      <c r="K8" s="53"/>
      <c r="L8" s="53"/>
      <c r="M8" s="54"/>
    </row>
    <row r="9" spans="1:13" ht="49.8" customHeight="1" x14ac:dyDescent="0.3">
      <c r="A9" s="60"/>
      <c r="B9" s="60"/>
      <c r="C9" s="60"/>
      <c r="D9" s="4"/>
      <c r="E9" s="5"/>
      <c r="F9" s="5"/>
      <c r="I9" s="5"/>
      <c r="J9" s="12"/>
      <c r="K9" s="5"/>
      <c r="L9" s="12"/>
      <c r="M9" s="5"/>
    </row>
    <row r="10" spans="1:13" ht="41.4" x14ac:dyDescent="0.3">
      <c r="A10" s="60"/>
      <c r="B10" s="60"/>
      <c r="C10" s="60"/>
      <c r="D10" s="1" t="s">
        <v>2</v>
      </c>
      <c r="E10" s="1" t="s">
        <v>52</v>
      </c>
      <c r="F10" s="1" t="s">
        <v>3</v>
      </c>
      <c r="I10" s="1" t="s">
        <v>40</v>
      </c>
      <c r="J10" s="12"/>
      <c r="K10" s="1" t="s">
        <v>52</v>
      </c>
      <c r="L10" s="12"/>
      <c r="M10" s="4" t="s">
        <v>3</v>
      </c>
    </row>
    <row r="11" spans="1:13" x14ac:dyDescent="0.3">
      <c r="A11" s="22">
        <v>1</v>
      </c>
      <c r="B11" s="35" t="s">
        <v>4</v>
      </c>
      <c r="C11" s="22" t="s">
        <v>5</v>
      </c>
      <c r="D11" s="34"/>
      <c r="E11" s="18" t="str">
        <f>IF(D11=25, 5, IF(D11=40, 9, IF(D11=60, 11, IF(D11=75, 15, IF(D11=100, 20, "")))))</f>
        <v/>
      </c>
      <c r="F11" s="26" t="str">
        <f>IF(D11=25, 2, IF(D11=40, 5, IF(D11=60, 7, IF(D11=75, 9, IF(D11=100, 12, "")))))</f>
        <v/>
      </c>
      <c r="H11" s="42" t="s">
        <v>53</v>
      </c>
      <c r="I11" s="9"/>
      <c r="J11" s="10"/>
      <c r="K11" s="10" t="s">
        <v>4</v>
      </c>
      <c r="L11" s="10"/>
      <c r="M11" s="11"/>
    </row>
    <row r="12" spans="1:13" x14ac:dyDescent="0.3">
      <c r="A12" s="17">
        <v>2</v>
      </c>
      <c r="B12" s="33" t="s">
        <v>28</v>
      </c>
      <c r="C12" s="17" t="s">
        <v>7</v>
      </c>
      <c r="D12" s="15"/>
      <c r="E12" s="18">
        <f>D12</f>
        <v>0</v>
      </c>
      <c r="F12" s="26">
        <f>D12</f>
        <v>0</v>
      </c>
      <c r="H12" s="7" t="s">
        <v>9</v>
      </c>
      <c r="I12" s="8" t="s">
        <v>10</v>
      </c>
      <c r="J12" s="13" t="s">
        <v>27</v>
      </c>
      <c r="K12" s="8" t="s">
        <v>11</v>
      </c>
      <c r="L12" s="13" t="s">
        <v>27</v>
      </c>
      <c r="M12" s="8" t="s">
        <v>12</v>
      </c>
    </row>
    <row r="13" spans="1:13" x14ac:dyDescent="0.3">
      <c r="A13" s="17">
        <v>3</v>
      </c>
      <c r="B13" s="33" t="s">
        <v>29</v>
      </c>
      <c r="C13" s="17" t="s">
        <v>30</v>
      </c>
      <c r="D13" s="15"/>
      <c r="E13" s="18">
        <f>D13</f>
        <v>0</v>
      </c>
      <c r="F13" s="26">
        <f>D13</f>
        <v>0</v>
      </c>
      <c r="H13" s="7" t="s">
        <v>13</v>
      </c>
      <c r="I13" s="3" t="s">
        <v>14</v>
      </c>
      <c r="J13" s="14" t="s">
        <v>27</v>
      </c>
      <c r="K13" s="3" t="s">
        <v>15</v>
      </c>
      <c r="L13" s="14" t="s">
        <v>27</v>
      </c>
      <c r="M13" s="3" t="s">
        <v>11</v>
      </c>
    </row>
    <row r="14" spans="1:13" x14ac:dyDescent="0.3">
      <c r="A14" s="22">
        <v>4</v>
      </c>
      <c r="B14" s="16" t="s">
        <v>31</v>
      </c>
      <c r="C14" s="17" t="s">
        <v>35</v>
      </c>
      <c r="D14" s="23">
        <f>D13*365</f>
        <v>0</v>
      </c>
      <c r="E14" s="19">
        <f>+D14</f>
        <v>0</v>
      </c>
      <c r="F14" s="27">
        <f>+D14</f>
        <v>0</v>
      </c>
      <c r="H14" s="7" t="s">
        <v>16</v>
      </c>
      <c r="I14" s="3" t="s">
        <v>17</v>
      </c>
      <c r="J14" s="14" t="s">
        <v>27</v>
      </c>
      <c r="K14" s="3" t="s">
        <v>18</v>
      </c>
      <c r="L14" s="14" t="s">
        <v>27</v>
      </c>
      <c r="M14" s="3" t="s">
        <v>19</v>
      </c>
    </row>
    <row r="15" spans="1:13" ht="27.6" x14ac:dyDescent="0.3">
      <c r="A15" s="17">
        <v>5</v>
      </c>
      <c r="B15" s="16" t="s">
        <v>32</v>
      </c>
      <c r="C15" s="17" t="s">
        <v>33</v>
      </c>
      <c r="D15" s="24">
        <f>D11/1000*D13*D12</f>
        <v>0</v>
      </c>
      <c r="E15" s="20" t="e">
        <f>E11/1000*E13*E12</f>
        <v>#VALUE!</v>
      </c>
      <c r="F15" s="28" t="e">
        <f>F11/1000*F13*F12</f>
        <v>#VALUE!</v>
      </c>
      <c r="H15" s="7" t="s">
        <v>20</v>
      </c>
      <c r="I15" s="3" t="s">
        <v>21</v>
      </c>
      <c r="J15" s="14" t="s">
        <v>27</v>
      </c>
      <c r="K15" s="3" t="s">
        <v>22</v>
      </c>
      <c r="L15" s="14" t="s">
        <v>27</v>
      </c>
      <c r="M15" s="3" t="s">
        <v>15</v>
      </c>
    </row>
    <row r="16" spans="1:13" ht="27.6" x14ac:dyDescent="0.3">
      <c r="A16" s="17">
        <v>6</v>
      </c>
      <c r="B16" s="16" t="s">
        <v>36</v>
      </c>
      <c r="C16" s="17" t="s">
        <v>34</v>
      </c>
      <c r="D16" s="24">
        <f>D11/1000*D14*D12</f>
        <v>0</v>
      </c>
      <c r="E16" s="20" t="e">
        <f>E11/1000*E14*E12</f>
        <v>#VALUE!</v>
      </c>
      <c r="F16" s="28" t="e">
        <f>F11/1000*F14*F12</f>
        <v>#VALUE!</v>
      </c>
      <c r="H16" s="7" t="s">
        <v>23</v>
      </c>
      <c r="I16" s="3" t="s">
        <v>24</v>
      </c>
      <c r="J16" s="14" t="s">
        <v>27</v>
      </c>
      <c r="K16" s="3" t="s">
        <v>25</v>
      </c>
      <c r="L16" s="14" t="s">
        <v>27</v>
      </c>
      <c r="M16" s="3" t="s">
        <v>26</v>
      </c>
    </row>
    <row r="17" spans="1:13" ht="48" x14ac:dyDescent="0.3">
      <c r="A17" s="22">
        <v>7</v>
      </c>
      <c r="B17" s="46" t="s">
        <v>50</v>
      </c>
      <c r="C17" s="17" t="s">
        <v>6</v>
      </c>
      <c r="D17" s="25">
        <v>0.1187</v>
      </c>
      <c r="E17" s="21">
        <v>0.1187</v>
      </c>
      <c r="F17" s="29">
        <v>0.1187</v>
      </c>
      <c r="H17" s="55" t="s">
        <v>51</v>
      </c>
      <c r="I17" s="55"/>
      <c r="J17" s="55"/>
      <c r="K17" s="55"/>
      <c r="L17" s="55"/>
      <c r="M17" s="55"/>
    </row>
    <row r="18" spans="1:13" ht="27.6" customHeight="1" x14ac:dyDescent="0.3">
      <c r="A18" s="17">
        <v>8</v>
      </c>
      <c r="B18" s="16" t="s">
        <v>37</v>
      </c>
      <c r="C18" s="17" t="s">
        <v>8</v>
      </c>
      <c r="D18" s="30">
        <f>D15*D17</f>
        <v>0</v>
      </c>
      <c r="E18" s="31" t="e">
        <f>E15*E17</f>
        <v>#VALUE!</v>
      </c>
      <c r="F18" s="32" t="e">
        <f>F15*F17</f>
        <v>#VALUE!</v>
      </c>
    </row>
    <row r="19" spans="1:13" ht="27.6" x14ac:dyDescent="0.3">
      <c r="A19" s="17">
        <v>9</v>
      </c>
      <c r="B19" s="16" t="s">
        <v>38</v>
      </c>
      <c r="C19" s="17" t="s">
        <v>8</v>
      </c>
      <c r="D19" s="24">
        <f>D16*D17</f>
        <v>0</v>
      </c>
      <c r="E19" s="20" t="e">
        <f>E16*E17</f>
        <v>#VALUE!</v>
      </c>
      <c r="F19" s="28" t="e">
        <f>F16*F17</f>
        <v>#VALUE!</v>
      </c>
    </row>
    <row r="20" spans="1:13" ht="27.6" x14ac:dyDescent="0.3">
      <c r="A20" s="36"/>
      <c r="B20" s="37" t="s">
        <v>39</v>
      </c>
      <c r="C20" s="38" t="s">
        <v>8</v>
      </c>
      <c r="D20" s="39">
        <f>+D19-D19</f>
        <v>0</v>
      </c>
      <c r="E20" s="40" t="e">
        <f>+D19-E19</f>
        <v>#VALUE!</v>
      </c>
      <c r="F20" s="41" t="e">
        <f>+D19-F19</f>
        <v>#VALUE!</v>
      </c>
      <c r="H20" s="58" t="s">
        <v>44</v>
      </c>
      <c r="I20" s="58"/>
      <c r="J20" s="58"/>
      <c r="K20" s="58"/>
      <c r="L20" s="58"/>
      <c r="M20" s="58"/>
    </row>
    <row r="21" spans="1:13" customFormat="1" ht="14.4" x14ac:dyDescent="0.3"/>
    <row r="23" spans="1:13" x14ac:dyDescent="0.3">
      <c r="H23" s="43" t="s">
        <v>42</v>
      </c>
    </row>
    <row r="24" spans="1:13" ht="62.4" customHeight="1" x14ac:dyDescent="0.3">
      <c r="H24" s="48" t="s">
        <v>43</v>
      </c>
      <c r="I24" s="48"/>
      <c r="J24" s="48"/>
      <c r="K24" s="48"/>
      <c r="L24" s="48"/>
      <c r="M24" s="48"/>
    </row>
    <row r="30" spans="1:13" ht="15" thickBot="1" x14ac:dyDescent="0.35">
      <c r="A30"/>
      <c r="B30"/>
      <c r="C30"/>
      <c r="D30"/>
      <c r="E30"/>
      <c r="F30"/>
      <c r="H30" s="44"/>
      <c r="I30" s="45"/>
      <c r="J30" s="45"/>
      <c r="K30" s="45"/>
      <c r="L30" s="45"/>
      <c r="M30" s="45"/>
    </row>
    <row r="46" spans="4:4" hidden="1" x14ac:dyDescent="0.3">
      <c r="D46" s="6">
        <v>25</v>
      </c>
    </row>
    <row r="47" spans="4:4" hidden="1" x14ac:dyDescent="0.3">
      <c r="D47" s="6">
        <v>40</v>
      </c>
    </row>
    <row r="48" spans="4:4" hidden="1" x14ac:dyDescent="0.3">
      <c r="D48" s="6">
        <v>60</v>
      </c>
    </row>
    <row r="49" spans="4:4" hidden="1" x14ac:dyDescent="0.3">
      <c r="D49" s="6">
        <v>75</v>
      </c>
    </row>
    <row r="50" spans="4:4" hidden="1" x14ac:dyDescent="0.3">
      <c r="D50" s="6">
        <v>100</v>
      </c>
    </row>
  </sheetData>
  <mergeCells count="10">
    <mergeCell ref="H17:M17"/>
    <mergeCell ref="H20:M20"/>
    <mergeCell ref="H24:M24"/>
    <mergeCell ref="H1:M6"/>
    <mergeCell ref="A6:F6"/>
    <mergeCell ref="A8:A10"/>
    <mergeCell ref="B8:B10"/>
    <mergeCell ref="C8:C10"/>
    <mergeCell ref="D8:F8"/>
    <mergeCell ref="I8:M8"/>
  </mergeCells>
  <dataValidations count="1">
    <dataValidation type="list" allowBlank="1" showInputMessage="1" showErrorMessage="1" sqref="D11" xr:uid="{9FDF50D2-BC7B-4941-933D-B16245DCBE88}">
      <formula1>$D$46:$D$50</formula1>
    </dataValidation>
  </dataValidations>
  <hyperlinks>
    <hyperlink ref="H17:M17" r:id="rId1" display="*Извор цене електричне енергије за индустрију: EUROSTAT _x000a_Electricity prices for non-household consumers- bi-annual data (from 2007 onwards)" xr:uid="{77E9B10C-AB2C-4B11-9BC1-824291938E18}"/>
  </hyperlinks>
  <printOptions horizontalCentered="1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Serbia</vt:lpstr>
      <vt:lpstr>North Macedonia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Milenkovic</dc:creator>
  <cp:lastModifiedBy>Goran Milenkovic</cp:lastModifiedBy>
  <cp:lastPrinted>2025-01-25T07:56:52Z</cp:lastPrinted>
  <dcterms:created xsi:type="dcterms:W3CDTF">2025-01-22T07:11:33Z</dcterms:created>
  <dcterms:modified xsi:type="dcterms:W3CDTF">2025-02-03T09:30:05Z</dcterms:modified>
</cp:coreProperties>
</file>